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wiese-my.sharepoint.com/personal/ccastillo_fundacionwiese_org/Documents/Documentos/Finanzas para emprendedores/Temporada 2/"/>
    </mc:Choice>
  </mc:AlternateContent>
  <xr:revisionPtr revIDLastSave="3923" documentId="13_ncr:20001_{D156D1B1-F736-4C78-B9D6-DF39B272FA24}" xr6:coauthVersionLast="47" xr6:coauthVersionMax="47" xr10:uidLastSave="{9E2B56D7-03FC-4AF7-BB6F-A8188B78D04D}"/>
  <bookViews>
    <workbookView xWindow="-110" yWindow="-110" windowWidth="19420" windowHeight="10300" tabRatio="732" xr2:uid="{0E5730DE-82ED-4326-94FA-22246AB931E1}"/>
  </bookViews>
  <sheets>
    <sheet name="LEEME" sheetId="3" r:id="rId1"/>
    <sheet name="REGISTRO" sheetId="1" r:id="rId2"/>
    <sheet name="FLUJO DE CAJA" sheetId="2" r:id="rId3"/>
  </sheets>
  <definedNames>
    <definedName name="_xlnm._FilterDatabase" localSheetId="2" hidden="1">'FLUJO DE CAJA'!$E$8:$E$11</definedName>
    <definedName name="_xlnm._FilterDatabase" localSheetId="1" hidden="1">'REGISTRO'!$J$12:$J$22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D8" i="1"/>
  <c r="D10" i="1"/>
  <c r="D11" i="1"/>
  <c r="D12" i="1"/>
  <c r="D13" i="1"/>
  <c r="C8" i="1"/>
  <c r="C10" i="1"/>
  <c r="C11" i="1"/>
  <c r="C12" i="1"/>
  <c r="C13" i="1"/>
  <c r="C10" i="2" l="1"/>
  <c r="G11" i="2"/>
  <c r="H11" i="2"/>
  <c r="L14" i="2"/>
  <c r="I15" i="2"/>
  <c r="C14" i="2"/>
  <c r="G13" i="2"/>
  <c r="K14" i="2"/>
  <c r="D14" i="2"/>
  <c r="H13" i="2"/>
  <c r="H15" i="2"/>
  <c r="D10" i="2"/>
  <c r="M14" i="2"/>
  <c r="K10" i="2"/>
  <c r="L10" i="2"/>
  <c r="E10" i="2"/>
  <c r="M10" i="2"/>
  <c r="I13" i="2"/>
  <c r="E14" i="2"/>
  <c r="N14" i="2"/>
  <c r="J15" i="2"/>
  <c r="F10" i="2"/>
  <c r="J13" i="2"/>
  <c r="C15" i="2"/>
  <c r="C11" i="2"/>
  <c r="C9" i="2" s="1"/>
  <c r="G10" i="2"/>
  <c r="G14" i="2"/>
  <c r="L15" i="2"/>
  <c r="L11" i="2"/>
  <c r="D13" i="2"/>
  <c r="H14" i="2"/>
  <c r="E11" i="2"/>
  <c r="M11" i="2"/>
  <c r="I10" i="2"/>
  <c r="E13" i="2"/>
  <c r="M13" i="2"/>
  <c r="I14" i="2"/>
  <c r="F15" i="2"/>
  <c r="N15" i="2"/>
  <c r="I11" i="2"/>
  <c r="J11" i="2"/>
  <c r="N10" i="2"/>
  <c r="F14" i="2"/>
  <c r="K15" i="2"/>
  <c r="K11" i="2"/>
  <c r="C13" i="2"/>
  <c r="K13" i="2"/>
  <c r="D15" i="2"/>
  <c r="D11" i="2"/>
  <c r="H10" i="2"/>
  <c r="L13" i="2"/>
  <c r="E15" i="2"/>
  <c r="M15" i="2"/>
  <c r="F11" i="2"/>
  <c r="N11" i="2"/>
  <c r="J10" i="2"/>
  <c r="F13" i="2"/>
  <c r="N13" i="2"/>
  <c r="J14" i="2"/>
  <c r="G15" i="2"/>
  <c r="J12" i="2" l="1"/>
  <c r="D12" i="2"/>
  <c r="E12" i="2"/>
  <c r="K12" i="2"/>
  <c r="N12" i="2"/>
  <c r="G12" i="2"/>
  <c r="H12" i="2"/>
  <c r="M12" i="2"/>
  <c r="L12" i="2"/>
  <c r="C12" i="2"/>
  <c r="C16" i="2" s="1"/>
  <c r="D8" i="2" s="1"/>
  <c r="D9" i="2" s="1"/>
  <c r="I12" i="2"/>
  <c r="F12" i="2"/>
  <c r="D16" i="2" l="1"/>
  <c r="E8" i="2" s="1"/>
  <c r="E9" i="2" l="1"/>
  <c r="E16" i="2" s="1"/>
  <c r="F8" i="2" s="1"/>
  <c r="F9" i="2" l="1"/>
  <c r="F16" i="2" s="1"/>
  <c r="G8" i="2" s="1"/>
  <c r="G9" i="2" l="1"/>
  <c r="G16" i="2" s="1"/>
  <c r="H8" i="2" s="1"/>
  <c r="H9" i="2" l="1"/>
  <c r="H16" i="2" s="1"/>
  <c r="I8" i="2" s="1"/>
  <c r="I9" i="2" l="1"/>
  <c r="I16" i="2" s="1"/>
  <c r="J8" i="2" s="1"/>
  <c r="J9" i="2" l="1"/>
  <c r="J16" i="2" s="1"/>
  <c r="K8" i="2" s="1"/>
  <c r="K9" i="2" l="1"/>
  <c r="K16" i="2" s="1"/>
  <c r="L8" i="2" s="1"/>
  <c r="L9" i="2" l="1"/>
  <c r="L16" i="2" s="1"/>
  <c r="M8" i="2" s="1"/>
  <c r="M9" i="2" l="1"/>
  <c r="M16" i="2" s="1"/>
  <c r="N8" i="2" s="1"/>
  <c r="N9" i="2" l="1"/>
  <c r="N1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Castillo</author>
  </authors>
  <commentList>
    <comment ref="C8" authorId="0" shapeId="0" xr:uid="{62B9CEF3-4DA2-49B6-9F7B-2742E6BD392A}">
      <text>
        <r>
          <rPr>
            <b/>
            <sz val="9"/>
            <color indexed="81"/>
            <rFont val="Tahoma"/>
            <family val="2"/>
          </rPr>
          <t>Indicar la caja de inicio de la empresa</t>
        </r>
      </text>
    </comment>
    <comment ref="B16" authorId="0" shapeId="0" xr:uid="{0B616448-0E55-4AC2-B3E2-D4FA38EC5F8B}">
      <text>
        <r>
          <rPr>
            <b/>
            <sz val="9"/>
            <color indexed="81"/>
            <rFont val="Tahoma"/>
            <family val="2"/>
          </rPr>
          <t>Esto representa la caja que tiene la empresa al cierre de cada mes</t>
        </r>
      </text>
    </comment>
  </commentList>
</comments>
</file>

<file path=xl/sharedStrings.xml><?xml version="1.0" encoding="utf-8"?>
<sst xmlns="http://schemas.openxmlformats.org/spreadsheetml/2006/main" count="56" uniqueCount="46">
  <si>
    <r>
      <rPr>
        <b/>
        <sz val="11"/>
        <color theme="1"/>
        <rFont val="Calibri"/>
        <family val="2"/>
        <scheme val="minor"/>
      </rPr>
      <t>OBJETIVO</t>
    </r>
    <r>
      <rPr>
        <sz val="11"/>
        <color theme="1"/>
        <rFont val="Calibri"/>
        <family val="2"/>
        <scheme val="minor"/>
      </rPr>
      <t xml:space="preserve">: </t>
    </r>
  </si>
  <si>
    <t>Aprender a llevar un correcto flujo de caja de tu negocio</t>
  </si>
  <si>
    <t>Para descargar la plantilla debes seguir los siguientes pasos:</t>
  </si>
  <si>
    <t>Archivo - Guardar como - Descargar una copia</t>
  </si>
  <si>
    <t>INSTRUCCIONES DE USO</t>
  </si>
  <si>
    <t>Cuando hayas descargado la plantilla, LEE CON ATENCIÓN los mensajes en rojo antes de modificar cada campo.</t>
  </si>
  <si>
    <t>REGISTRO DE INGRESOS Y EGRESOS</t>
  </si>
  <si>
    <t>Completar todos los espacios que tengan letra AZUL</t>
  </si>
  <si>
    <t>Completar cada vez que haya un ingreso o egreso</t>
  </si>
  <si>
    <t>Las letras en NEGRO se actualizarán solo</t>
  </si>
  <si>
    <t>FECHA</t>
  </si>
  <si>
    <t>AÑO</t>
  </si>
  <si>
    <t>MES</t>
  </si>
  <si>
    <t>ING/EGRESO</t>
  </si>
  <si>
    <t>CATEGORÍA</t>
  </si>
  <si>
    <t>SUBCATEGORÍA</t>
  </si>
  <si>
    <t>DESCRIPCIÓN</t>
  </si>
  <si>
    <t>MONTO</t>
  </si>
  <si>
    <t>Ingreso</t>
  </si>
  <si>
    <t>Ventas</t>
  </si>
  <si>
    <t>Prendas</t>
  </si>
  <si>
    <t>Polo manga corta</t>
  </si>
  <si>
    <t>Otros ingresos</t>
  </si>
  <si>
    <t>Préstamo</t>
  </si>
  <si>
    <t>Crédito de corto plazo</t>
  </si>
  <si>
    <t>Egreso</t>
  </si>
  <si>
    <t>Producción</t>
  </si>
  <si>
    <t>Materia prima</t>
  </si>
  <si>
    <t>botones</t>
  </si>
  <si>
    <t>Financiero</t>
  </si>
  <si>
    <t>interés</t>
  </si>
  <si>
    <t>pago crédito BCP</t>
  </si>
  <si>
    <t>Administrativo</t>
  </si>
  <si>
    <t>Alquiler</t>
  </si>
  <si>
    <t>Oficina</t>
  </si>
  <si>
    <t>Servicios</t>
  </si>
  <si>
    <t>Luz</t>
  </si>
  <si>
    <t>FLUJO DE CAJA</t>
  </si>
  <si>
    <t>Las letras en NEGRO se actualizarán automáticamente</t>
  </si>
  <si>
    <t>Esta hoja muestra el resumen de flujo de caja de la empresa</t>
  </si>
  <si>
    <t>Año</t>
  </si>
  <si>
    <t>Mes</t>
  </si>
  <si>
    <t>SALDO INICIAL</t>
  </si>
  <si>
    <t>INGRESOS</t>
  </si>
  <si>
    <t>EGRESOS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</si>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</sst>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-&quot;S/&quot;\ * #,##0.00_-;\-&quot;S/&quot;\ * #,##0.00_-;_-&quot;S/&quot;\ * &quot;-&quot;??_-;_-@_-"/>
    <numFmt numFmtId="165" formatCode="_-[$S/-280A]\ * #,##0.00_-;\-[$S/-280A]\ * #,##0.00_-;_-[$S/-280A]\ * &quot;-&quot;??_-;_-@_-"/>
    <numFmt numFmtId="166" formatCode="_(&quot;S/&quot;* #,##0.00_);_(&quot;S/&quot;* \(#,##0.00\);_(&quot;S/&quot;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indexed="8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165" fontId="3" fillId="0" borderId="0">
      <alignment horizontal="center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2" borderId="1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165" fontId="0" fillId="0" borderId="0" xfId="0" applyNumberFormat="1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14" fontId="3" fillId="0" borderId="0" xfId="0" applyNumberFormat="1" applyFont="1"/>
    <xf numFmtId="0" fontId="6" fillId="0" borderId="0" xfId="10" applyNumberFormat="1" applyFont="1" applyAlignment="1">
      <alignment horizontal="center"/>
    </xf>
    <xf numFmtId="165" fontId="6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left" indent="1"/>
    </xf>
    <xf numFmtId="165" fontId="7" fillId="0" borderId="0" xfId="0" applyNumberFormat="1" applyFont="1"/>
    <xf numFmtId="165" fontId="3" fillId="0" borderId="0" xfId="0" applyNumberFormat="1" applyFont="1"/>
    <xf numFmtId="165" fontId="0" fillId="0" borderId="0" xfId="0" applyNumberFormat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2" fillId="4" borderId="0" xfId="0" applyFont="1" applyFill="1"/>
    <xf numFmtId="165" fontId="0" fillId="4" borderId="0" xfId="0" applyNumberFormat="1" applyFill="1"/>
    <xf numFmtId="0" fontId="0" fillId="5" borderId="0" xfId="0" applyFill="1"/>
    <xf numFmtId="0" fontId="2" fillId="5" borderId="0" xfId="0" applyFont="1" applyFill="1"/>
  </cellXfs>
  <cellStyles count="11">
    <cellStyle name="Estilo 1" xfId="2" xr:uid="{424C19DA-654D-4E26-9578-0E5C09375754}"/>
    <cellStyle name="fa_row_header_bold" xfId="7" xr:uid="{1C25A0B9-9043-4C80-8BDA-F279CCB79764}"/>
    <cellStyle name="Millares" xfId="10" builtinId="3"/>
    <cellStyle name="Millares 2" xfId="3" xr:uid="{040D2C43-308E-4654-8DC6-9CAF95AC6A59}"/>
    <cellStyle name="Millares 3" xfId="9" xr:uid="{5EED4B3D-EAC9-4249-8C39-B75A6478AFC8}"/>
    <cellStyle name="Moneda 2" xfId="1" xr:uid="{D76AFA7E-3888-44BF-BE5A-0BED58C7860D}"/>
    <cellStyle name="Moneda 2 2" xfId="5" xr:uid="{721F0B98-21E8-4A3F-95DC-9162C27DAB67}"/>
    <cellStyle name="Moneda 3" xfId="6" xr:uid="{D52055C1-8926-40FD-8937-A1E944E52A04}"/>
    <cellStyle name="Moneda 4" xfId="8" xr:uid="{9859E903-ACDF-492F-B9BE-358B9FB25964}"/>
    <cellStyle name="Normal" xfId="0" builtinId="0"/>
    <cellStyle name="Porcentaje 2" xfId="4" xr:uid="{163BDBFB-AB35-44D2-A69D-4C400FE0BD19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_-[$S/-280A]\ * #,##0.00_-;\-[$S/-280A]\ * #,##0.00_-;_-[$S/-280A]\ * &quot;-&quot;??_-;_-@_-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7" formatCode="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numFmt numFmtId="167" formatCode="d/mm/yyyy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5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4" defaultTableStyle="TableStyleMedium2" defaultPivotStyle="PivotStyleLight16">
    <tableStyle name="SlicerStyleLight1 2" pivot="0" table="0" count="10" xr9:uid="{083C8A0B-5D35-467C-8051-2E2FB6897AC4}">
      <tableStyleElement type="wholeTable" dxfId="17"/>
      <tableStyleElement type="headerRow" dxfId="16"/>
    </tableStyle>
    <tableStyle name="SlicerStyleLight2 2" pivot="0" table="0" count="10" xr9:uid="{C6D32BD6-0ACF-48D6-A9DB-6FE6294D3E10}">
      <tableStyleElement type="wholeTable" dxfId="15"/>
      <tableStyleElement type="headerRow" dxfId="14"/>
    </tableStyle>
    <tableStyle name="SlicerStyleLight3 2" pivot="0" table="0" count="10" xr9:uid="{DFF6D265-8BA0-4680-95D4-274503C9BDBB}">
      <tableStyleElement type="wholeTable" dxfId="13"/>
      <tableStyleElement type="headerRow" dxfId="12"/>
    </tableStyle>
    <tableStyle name="SlicerStyleLight4 2" pivot="0" table="0" count="10" xr9:uid="{6AA30580-7BCA-4464-A7BA-E044EE56A26F}">
      <tableStyleElement type="wholeTable" dxfId="11"/>
      <tableStyleElement type="headerRow" dxfId="10"/>
    </tableStyle>
  </tableStyles>
  <colors>
    <mruColors>
      <color rgb="FF000000"/>
      <color rgb="FFFFFF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7" tint="0.79998168889431442"/>
              <bgColor theme="7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6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5" tint="0.79998168889431442"/>
              <bgColor theme="5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5" tint="0.59999389629810485"/>
              <bgColor theme="5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Light2 2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Light3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4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323850</xdr:colOff>
      <xdr:row>1</xdr:row>
      <xdr:rowOff>0</xdr:rowOff>
    </xdr:from>
    <xdr:to>
      <xdr:col>16</xdr:col>
      <xdr:colOff>28575</xdr:colOff>
      <xdr:row>10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CFC572-3602-4850-8847-42AB2E732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190500"/>
          <a:ext cx="1876425" cy="18764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5A107C-78B4-4C1D-B023-9FCC2685D7C8}" name="REGISTRO" displayName="REGISTRO" ref="B7:I13" totalsRowShown="0" headerRowDxfId="9" dataDxfId="8">
  <autoFilter ref="B7:I13" xr:uid="{AB5A107C-78B4-4C1D-B023-9FCC2685D7C8}"/>
  <tableColumns count="8">
    <tableColumn id="5" xr3:uid="{C07B09BF-4F58-4939-8FA4-C746D6996E15}" name="FECHA" dataDxfId="7"/>
    <tableColumn id="9" xr3:uid="{0DC03587-FB35-442E-BD39-3A465489BADC}" name="AÑO" dataDxfId="6" dataCellStyle="Millares">
      <calculatedColumnFormula>+YEAR(REGISTRO[[#This Row],[FECHA]])</calculatedColumnFormula>
    </tableColumn>
    <tableColumn id="8" xr3:uid="{08F8C7AE-1C13-486A-9189-BB9DF2BA8399}" name="MES" dataDxfId="5" dataCellStyle="Millares">
      <calculatedColumnFormula>+MONTH(REGISTRO[[#This Row],[FECHA]])</calculatedColumnFormula>
    </tableColumn>
    <tableColumn id="3" xr3:uid="{DE20B13C-CDDD-41FB-89C3-274FD86F0AA0}" name="ING/EGRESO" dataDxfId="4"/>
    <tableColumn id="6" xr3:uid="{3B624830-FD40-4340-A827-A8C1C30C8821}" name="CATEGORÍA" dataDxfId="3"/>
    <tableColumn id="7" xr3:uid="{8CA8B0B2-0319-4952-85B3-A33444C17EE5}" name="SUBCATEGORÍA" dataDxfId="2"/>
    <tableColumn id="1" xr3:uid="{F83C801D-0EF7-4CA6-9C17-8678DA8B02C3}" name="DESCRIPCIÓN" dataDxfId="1"/>
    <tableColumn id="2" xr3:uid="{2586675A-63DE-438C-AB9A-B4C37EFCE2A0}" name="MONTO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73BC-5F48-410C-A99A-3C02CB98F6A1}">
  <dimension ref="B2:C8"/>
  <sheetViews>
    <sheetView showGridLines="0" workbookViewId="0">
      <selection activeCell="J10" sqref="J10"/>
    </sheetView>
  </sheetViews>
  <sheetFormatPr defaultColWidth="10.85546875" defaultRowHeight="15"/>
  <cols>
    <col min="1" max="1" width="4.5703125" style="20" customWidth="1"/>
    <col min="2" max="16384" width="10.85546875" style="20"/>
  </cols>
  <sheetData>
    <row r="2" spans="2:3">
      <c r="B2" s="20" t="s">
        <v>0</v>
      </c>
      <c r="C2" s="20" t="s">
        <v>1</v>
      </c>
    </row>
    <row r="4" spans="2:3">
      <c r="B4" s="20" t="s">
        <v>2</v>
      </c>
    </row>
    <row r="5" spans="2:3">
      <c r="B5" s="20" t="s">
        <v>3</v>
      </c>
    </row>
    <row r="7" spans="2:3">
      <c r="B7" s="21" t="s">
        <v>4</v>
      </c>
    </row>
    <row r="8" spans="2:3">
      <c r="B8" s="20">
        <v>1</v>
      </c>
      <c r="C8" s="20" t="s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C661A-6859-4253-9D86-BC867F86A0E6}">
  <sheetPr>
    <tabColor theme="8"/>
  </sheetPr>
  <dimension ref="A1:O61"/>
  <sheetViews>
    <sheetView showGridLines="0" zoomScale="90" zoomScaleNormal="90" workbookViewId="0">
      <selection activeCell="B5" sqref="B5"/>
    </sheetView>
  </sheetViews>
  <sheetFormatPr defaultColWidth="0" defaultRowHeight="14.45" zeroHeight="1"/>
  <cols>
    <col min="1" max="1" width="3.28515625" customWidth="1"/>
    <col min="2" max="2" width="14.7109375" customWidth="1"/>
    <col min="3" max="4" width="10.140625" customWidth="1"/>
    <col min="5" max="5" width="17.5703125" customWidth="1"/>
    <col min="6" max="6" width="18.5703125" customWidth="1"/>
    <col min="7" max="7" width="21.5703125" customWidth="1"/>
    <col min="8" max="8" width="22.140625" style="2" customWidth="1"/>
    <col min="9" max="9" width="34.140625" customWidth="1"/>
    <col min="10" max="10" width="17.7109375" style="2" customWidth="1"/>
    <col min="11" max="11" width="10.85546875" hidden="1" customWidth="1"/>
    <col min="12" max="12" width="32.28515625" hidden="1" customWidth="1"/>
    <col min="13" max="13" width="9.28515625" hidden="1" customWidth="1"/>
    <col min="14" max="15" width="0" hidden="1" customWidth="1"/>
    <col min="16" max="16384" width="9.28515625" hidden="1"/>
  </cols>
  <sheetData>
    <row r="1" spans="2:10">
      <c r="J1"/>
    </row>
    <row r="2" spans="2:10">
      <c r="B2" s="2" t="s">
        <v>6</v>
      </c>
      <c r="C2" s="2"/>
      <c r="D2" s="2"/>
      <c r="J2"/>
    </row>
    <row r="3" spans="2:10">
      <c r="B3" s="3" t="s">
        <v>7</v>
      </c>
      <c r="C3" s="3"/>
      <c r="D3" s="3"/>
      <c r="J3"/>
    </row>
    <row r="4" spans="2:10">
      <c r="B4" s="3" t="s">
        <v>8</v>
      </c>
      <c r="C4" s="3"/>
      <c r="D4" s="3"/>
      <c r="J4"/>
    </row>
    <row r="5" spans="2:10">
      <c r="B5" s="3" t="s">
        <v>9</v>
      </c>
      <c r="C5" s="3"/>
      <c r="D5" s="3"/>
      <c r="J5"/>
    </row>
    <row r="6" spans="2:10">
      <c r="J6"/>
    </row>
    <row r="7" spans="2:10" s="4" customFormat="1">
      <c r="B7" s="6" t="s">
        <v>10</v>
      </c>
      <c r="C7" s="6" t="s">
        <v>11</v>
      </c>
      <c r="D7" s="6" t="s">
        <v>12</v>
      </c>
      <c r="E7" s="6" t="s">
        <v>13</v>
      </c>
      <c r="F7" s="6" t="s">
        <v>14</v>
      </c>
      <c r="G7" s="6" t="s">
        <v>15</v>
      </c>
      <c r="H7" s="6" t="s">
        <v>16</v>
      </c>
      <c r="I7" s="6" t="s">
        <v>17</v>
      </c>
    </row>
    <row r="8" spans="2:10">
      <c r="B8" s="8">
        <v>45674</v>
      </c>
      <c r="C8" s="9">
        <f>+YEAR(REGISTRO[[#This Row],[FECHA]])</f>
        <v>2025</v>
      </c>
      <c r="D8" s="9">
        <f>+MONTH(REGISTRO[[#This Row],[FECHA]])</f>
        <v>1</v>
      </c>
      <c r="E8" s="5" t="s">
        <v>18</v>
      </c>
      <c r="F8" s="5" t="s">
        <v>19</v>
      </c>
      <c r="G8" s="5" t="s">
        <v>20</v>
      </c>
      <c r="H8" s="5" t="s">
        <v>21</v>
      </c>
      <c r="I8" s="10">
        <v>30</v>
      </c>
      <c r="J8"/>
    </row>
    <row r="9" spans="2:10">
      <c r="B9" s="8">
        <v>45675</v>
      </c>
      <c r="C9" s="9">
        <f>+YEAR(REGISTRO[[#This Row],[FECHA]])</f>
        <v>2025</v>
      </c>
      <c r="D9" s="9">
        <f>+MONTH(REGISTRO[[#This Row],[FECHA]])</f>
        <v>1</v>
      </c>
      <c r="E9" s="8" t="s">
        <v>18</v>
      </c>
      <c r="F9" s="5" t="s">
        <v>22</v>
      </c>
      <c r="G9" s="5" t="s">
        <v>23</v>
      </c>
      <c r="H9" s="5" t="s">
        <v>24</v>
      </c>
      <c r="I9" s="10">
        <v>1000</v>
      </c>
      <c r="J9"/>
    </row>
    <row r="10" spans="2:10">
      <c r="B10" s="8">
        <v>45677</v>
      </c>
      <c r="C10" s="9">
        <f>+YEAR(REGISTRO[[#This Row],[FECHA]])</f>
        <v>2025</v>
      </c>
      <c r="D10" s="9">
        <f>+MONTH(REGISTRO[[#This Row],[FECHA]])</f>
        <v>1</v>
      </c>
      <c r="E10" s="5" t="s">
        <v>25</v>
      </c>
      <c r="F10" s="5" t="s">
        <v>26</v>
      </c>
      <c r="G10" s="5" t="s">
        <v>27</v>
      </c>
      <c r="H10" s="5" t="s">
        <v>28</v>
      </c>
      <c r="I10" s="10">
        <v>5</v>
      </c>
      <c r="J10"/>
    </row>
    <row r="11" spans="2:10">
      <c r="B11" s="8">
        <v>45740</v>
      </c>
      <c r="C11" s="9">
        <f>+YEAR(REGISTRO[[#This Row],[FECHA]])</f>
        <v>2025</v>
      </c>
      <c r="D11" s="9">
        <f>+MONTH(REGISTRO[[#This Row],[FECHA]])</f>
        <v>3</v>
      </c>
      <c r="E11" s="5" t="s">
        <v>25</v>
      </c>
      <c r="F11" s="5" t="s">
        <v>29</v>
      </c>
      <c r="G11" s="5" t="s">
        <v>30</v>
      </c>
      <c r="H11" s="5" t="s">
        <v>31</v>
      </c>
      <c r="I11" s="10">
        <v>100</v>
      </c>
      <c r="J11"/>
    </row>
    <row r="12" spans="2:10">
      <c r="B12" s="8">
        <v>45899</v>
      </c>
      <c r="C12" s="9">
        <f>+YEAR(REGISTRO[[#This Row],[FECHA]])</f>
        <v>2025</v>
      </c>
      <c r="D12" s="9">
        <f>+MONTH(REGISTRO[[#This Row],[FECHA]])</f>
        <v>8</v>
      </c>
      <c r="E12" s="5" t="s">
        <v>25</v>
      </c>
      <c r="F12" s="5" t="s">
        <v>32</v>
      </c>
      <c r="G12" s="5" t="s">
        <v>33</v>
      </c>
      <c r="H12" s="5" t="s">
        <v>34</v>
      </c>
      <c r="I12" s="10">
        <v>400</v>
      </c>
      <c r="J12"/>
    </row>
    <row r="13" spans="2:10">
      <c r="B13" s="8">
        <v>45960</v>
      </c>
      <c r="C13" s="9">
        <f>+YEAR(REGISTRO[[#This Row],[FECHA]])</f>
        <v>2025</v>
      </c>
      <c r="D13" s="9">
        <f>+MONTH(REGISTRO[[#This Row],[FECHA]])</f>
        <v>10</v>
      </c>
      <c r="E13" s="5" t="s">
        <v>25</v>
      </c>
      <c r="F13" s="5" t="s">
        <v>32</v>
      </c>
      <c r="G13" s="5" t="s">
        <v>35</v>
      </c>
      <c r="H13" s="5" t="s">
        <v>36</v>
      </c>
      <c r="I13" s="10">
        <v>80</v>
      </c>
      <c r="J13"/>
    </row>
    <row r="14" spans="2:10">
      <c r="C14" s="7"/>
      <c r="D14" s="7"/>
    </row>
    <row r="15" spans="2:10"/>
    <row r="16" spans="2:10"/>
    <row r="17"/>
    <row r="18"/>
    <row r="19"/>
    <row r="20"/>
    <row r="21"/>
    <row r="24" ht="14.45" hidden="1" customHeight="1"/>
    <row r="39" ht="14.45" hidden="1" customHeight="1"/>
    <row r="54" spans="14:14" ht="14.45" hidden="1" customHeight="1"/>
    <row r="56" spans="14:14" ht="15" hidden="1" customHeight="1"/>
    <row r="60" spans="14:14" ht="15" hidden="1" customHeight="1">
      <c r="N60" s="1"/>
    </row>
    <row r="61" spans="14:14" hidden="1">
      <c r="N61" s="1"/>
    </row>
  </sheetData>
  <dataValidations count="2">
    <dataValidation type="list" allowBlank="1" showInputMessage="1" showErrorMessage="1" sqref="E8:E13" xr:uid="{B3737F69-E217-40E5-A861-7AD29AAD14D3}">
      <formula1>"Ingreso, Egreso"</formula1>
    </dataValidation>
    <dataValidation type="list" allowBlank="1" showInputMessage="1" showErrorMessage="1" sqref="F8:F13" xr:uid="{DEBAAC53-E54C-4495-8A1E-7E4DD6A8C5D5}">
      <formula1>"Ventas, Otros ingresos, Producción, Financiero, Administrativo"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5D96-1D05-4345-886D-C6A8A85D1D6F}">
  <sheetPr>
    <tabColor theme="8"/>
  </sheetPr>
  <dimension ref="B1:N62"/>
  <sheetViews>
    <sheetView showGridLines="0" zoomScale="90" zoomScaleNormal="90" workbookViewId="0">
      <selection activeCell="B19" sqref="B19"/>
    </sheetView>
  </sheetViews>
  <sheetFormatPr defaultColWidth="9.28515625" defaultRowHeight="14.45" customHeight="1" zeroHeight="1"/>
  <cols>
    <col min="1" max="1" width="3.28515625" customWidth="1"/>
    <col min="2" max="2" width="23.85546875" style="2" customWidth="1"/>
    <col min="3" max="3" width="11.5703125" customWidth="1"/>
    <col min="4" max="4" width="11.5703125" style="4" customWidth="1"/>
    <col min="5" max="5" width="11.5703125" style="6" customWidth="1"/>
    <col min="6" max="7" width="11.5703125" customWidth="1"/>
    <col min="8" max="10" width="11.42578125" bestFit="1" customWidth="1"/>
    <col min="11" max="11" width="9.85546875" bestFit="1" customWidth="1"/>
    <col min="12" max="12" width="11.42578125" bestFit="1" customWidth="1"/>
    <col min="13" max="14" width="9.85546875" bestFit="1" customWidth="1"/>
  </cols>
  <sheetData>
    <row r="1" spans="2:14"/>
    <row r="2" spans="2:14">
      <c r="B2" s="2" t="s">
        <v>37</v>
      </c>
    </row>
    <row r="3" spans="2:14">
      <c r="B3" s="3" t="s">
        <v>38</v>
      </c>
    </row>
    <row r="4" spans="2:14">
      <c r="B4" s="3" t="s">
        <v>39</v>
      </c>
    </row>
    <row r="5" spans="2:14"/>
    <row r="6" spans="2:14">
      <c r="B6" s="17" t="s">
        <v>40</v>
      </c>
      <c r="C6" s="16">
        <v>2025</v>
      </c>
      <c r="D6" s="16">
        <v>2025</v>
      </c>
      <c r="E6" s="16">
        <v>2025</v>
      </c>
      <c r="F6" s="16">
        <v>2025</v>
      </c>
      <c r="G6" s="16">
        <v>2025</v>
      </c>
      <c r="H6" s="16">
        <v>2025</v>
      </c>
      <c r="I6" s="16">
        <v>2025</v>
      </c>
      <c r="J6" s="16">
        <v>2025</v>
      </c>
      <c r="K6" s="16">
        <v>2025</v>
      </c>
      <c r="L6" s="16">
        <v>2025</v>
      </c>
      <c r="M6" s="16">
        <v>2025</v>
      </c>
      <c r="N6" s="16">
        <v>2025</v>
      </c>
    </row>
    <row r="7" spans="2:14">
      <c r="B7" s="17" t="s">
        <v>41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7</v>
      </c>
      <c r="J7" s="16">
        <v>8</v>
      </c>
      <c r="K7" s="16">
        <v>9</v>
      </c>
      <c r="L7" s="16">
        <v>10</v>
      </c>
      <c r="M7" s="16">
        <v>11</v>
      </c>
      <c r="N7" s="16">
        <v>12</v>
      </c>
    </row>
    <row r="8" spans="2:14" s="4" customFormat="1">
      <c r="B8" s="2" t="s">
        <v>42</v>
      </c>
      <c r="C8" s="14">
        <v>100</v>
      </c>
      <c r="D8" s="15">
        <f>+C16</f>
        <v>1125</v>
      </c>
      <c r="E8" s="15">
        <f t="shared" ref="E8:N8" si="0">+D16</f>
        <v>1125</v>
      </c>
      <c r="F8" s="15">
        <f t="shared" si="0"/>
        <v>1025</v>
      </c>
      <c r="G8" s="15">
        <f t="shared" si="0"/>
        <v>1025</v>
      </c>
      <c r="H8" s="15">
        <f t="shared" si="0"/>
        <v>1025</v>
      </c>
      <c r="I8" s="15">
        <f t="shared" si="0"/>
        <v>1025</v>
      </c>
      <c r="J8" s="15">
        <f t="shared" si="0"/>
        <v>1025</v>
      </c>
      <c r="K8" s="15">
        <f t="shared" si="0"/>
        <v>625</v>
      </c>
      <c r="L8" s="15">
        <f t="shared" si="0"/>
        <v>625</v>
      </c>
      <c r="M8" s="15">
        <f t="shared" si="0"/>
        <v>545</v>
      </c>
      <c r="N8" s="15">
        <f t="shared" si="0"/>
        <v>545</v>
      </c>
    </row>
    <row r="9" spans="2:14">
      <c r="B9" s="2" t="s">
        <v>43</v>
      </c>
      <c r="C9" s="1">
        <f>+SUM(C10:C11)</f>
        <v>1030</v>
      </c>
      <c r="D9" s="1">
        <f t="shared" ref="D9:N9" si="1">+SUM(D10:D11)</f>
        <v>0</v>
      </c>
      <c r="E9" s="1">
        <f t="shared" si="1"/>
        <v>0</v>
      </c>
      <c r="F9" s="1">
        <f t="shared" si="1"/>
        <v>0</v>
      </c>
      <c r="G9" s="1">
        <f t="shared" si="1"/>
        <v>0</v>
      </c>
      <c r="H9" s="1">
        <f t="shared" si="1"/>
        <v>0</v>
      </c>
      <c r="I9" s="1">
        <f t="shared" si="1"/>
        <v>0</v>
      </c>
      <c r="J9" s="1">
        <f t="shared" si="1"/>
        <v>0</v>
      </c>
      <c r="K9" s="1">
        <f t="shared" si="1"/>
        <v>0</v>
      </c>
      <c r="L9" s="1">
        <f t="shared" si="1"/>
        <v>0</v>
      </c>
      <c r="M9" s="1">
        <f t="shared" si="1"/>
        <v>0</v>
      </c>
      <c r="N9" s="1">
        <f t="shared" si="1"/>
        <v>0</v>
      </c>
    </row>
    <row r="10" spans="2:14" s="11" customFormat="1">
      <c r="B10" s="12" t="s">
        <v>19</v>
      </c>
      <c r="C10" s="13">
        <f>+SUMIFS(REGISTRO[MONTO],REGISTRO[MES],C$7,REGISTRO[AÑO],C$6,REGISTRO[CATEGORÍA],'FLUJO DE CAJA'!$B10)</f>
        <v>30</v>
      </c>
      <c r="D10" s="13">
        <f>+SUMIFS(REGISTRO[MONTO],REGISTRO[MES],D$7,REGISTRO[AÑO],D$6,REGISTRO[CATEGORÍA],'FLUJO DE CAJA'!$B10)</f>
        <v>0</v>
      </c>
      <c r="E10" s="13">
        <f>+SUMIFS(REGISTRO[MONTO],REGISTRO[MES],E$7,REGISTRO[AÑO],E$6,REGISTRO[CATEGORÍA],'FLUJO DE CAJA'!$B10)</f>
        <v>0</v>
      </c>
      <c r="F10" s="13">
        <f>+SUMIFS(REGISTRO[MONTO],REGISTRO[MES],F$7,REGISTRO[AÑO],F$6,REGISTRO[CATEGORÍA],'FLUJO DE CAJA'!$B10)</f>
        <v>0</v>
      </c>
      <c r="G10" s="13">
        <f>+SUMIFS(REGISTRO[MONTO],REGISTRO[MES],G$7,REGISTRO[AÑO],G$6,REGISTRO[CATEGORÍA],'FLUJO DE CAJA'!$B10)</f>
        <v>0</v>
      </c>
      <c r="H10" s="13">
        <f>+SUMIFS(REGISTRO[MONTO],REGISTRO[MES],H$7,REGISTRO[AÑO],H$6,REGISTRO[CATEGORÍA],'FLUJO DE CAJA'!$B10)</f>
        <v>0</v>
      </c>
      <c r="I10" s="13">
        <f>+SUMIFS(REGISTRO[MONTO],REGISTRO[MES],I$7,REGISTRO[AÑO],I$6,REGISTRO[CATEGORÍA],'FLUJO DE CAJA'!$B10)</f>
        <v>0</v>
      </c>
      <c r="J10" s="13">
        <f>+SUMIFS(REGISTRO[MONTO],REGISTRO[MES],J$7,REGISTRO[AÑO],J$6,REGISTRO[CATEGORÍA],'FLUJO DE CAJA'!$B10)</f>
        <v>0</v>
      </c>
      <c r="K10" s="13">
        <f>+SUMIFS(REGISTRO[MONTO],REGISTRO[MES],K$7,REGISTRO[AÑO],K$6,REGISTRO[CATEGORÍA],'FLUJO DE CAJA'!$B10)</f>
        <v>0</v>
      </c>
      <c r="L10" s="13">
        <f>+SUMIFS(REGISTRO[MONTO],REGISTRO[MES],L$7,REGISTRO[AÑO],L$6,REGISTRO[CATEGORÍA],'FLUJO DE CAJA'!$B10)</f>
        <v>0</v>
      </c>
      <c r="M10" s="13">
        <f>+SUMIFS(REGISTRO[MONTO],REGISTRO[MES],M$7,REGISTRO[AÑO],M$6,REGISTRO[CATEGORÍA],'FLUJO DE CAJA'!$B10)</f>
        <v>0</v>
      </c>
      <c r="N10" s="13">
        <f>+SUMIFS(REGISTRO[MONTO],REGISTRO[MES],N$7,REGISTRO[AÑO],N$6,REGISTRO[CATEGORÍA],'FLUJO DE CAJA'!$B10)</f>
        <v>0</v>
      </c>
    </row>
    <row r="11" spans="2:14" s="11" customFormat="1">
      <c r="B11" s="12" t="s">
        <v>22</v>
      </c>
      <c r="C11" s="13">
        <f>+SUMIFS(REGISTRO[MONTO],REGISTRO[MES],C$7,REGISTRO[AÑO],C$6,REGISTRO[CATEGORÍA],'FLUJO DE CAJA'!$B11)</f>
        <v>1000</v>
      </c>
      <c r="D11" s="13">
        <f>+SUMIFS(REGISTRO[MONTO],REGISTRO[MES],D$7,REGISTRO[AÑO],D$6,REGISTRO[CATEGORÍA],'FLUJO DE CAJA'!$B11)</f>
        <v>0</v>
      </c>
      <c r="E11" s="13">
        <f>+SUMIFS(REGISTRO[MONTO],REGISTRO[MES],E$7,REGISTRO[AÑO],E$6,REGISTRO[CATEGORÍA],'FLUJO DE CAJA'!$B11)</f>
        <v>0</v>
      </c>
      <c r="F11" s="13">
        <f>+SUMIFS(REGISTRO[MONTO],REGISTRO[MES],F$7,REGISTRO[AÑO],F$6,REGISTRO[CATEGORÍA],'FLUJO DE CAJA'!$B11)</f>
        <v>0</v>
      </c>
      <c r="G11" s="13">
        <f>+SUMIFS(REGISTRO[MONTO],REGISTRO[MES],G$7,REGISTRO[AÑO],G$6,REGISTRO[CATEGORÍA],'FLUJO DE CAJA'!$B11)</f>
        <v>0</v>
      </c>
      <c r="H11" s="13">
        <f>+SUMIFS(REGISTRO[MONTO],REGISTRO[MES],H$7,REGISTRO[AÑO],H$6,REGISTRO[CATEGORÍA],'FLUJO DE CAJA'!$B11)</f>
        <v>0</v>
      </c>
      <c r="I11" s="13">
        <f>+SUMIFS(REGISTRO[MONTO],REGISTRO[MES],I$7,REGISTRO[AÑO],I$6,REGISTRO[CATEGORÍA],'FLUJO DE CAJA'!$B11)</f>
        <v>0</v>
      </c>
      <c r="J11" s="13">
        <f>+SUMIFS(REGISTRO[MONTO],REGISTRO[MES],J$7,REGISTRO[AÑO],J$6,REGISTRO[CATEGORÍA],'FLUJO DE CAJA'!$B11)</f>
        <v>0</v>
      </c>
      <c r="K11" s="13">
        <f>+SUMIFS(REGISTRO[MONTO],REGISTRO[MES],K$7,REGISTRO[AÑO],K$6,REGISTRO[CATEGORÍA],'FLUJO DE CAJA'!$B11)</f>
        <v>0</v>
      </c>
      <c r="L11" s="13">
        <f>+SUMIFS(REGISTRO[MONTO],REGISTRO[MES],L$7,REGISTRO[AÑO],L$6,REGISTRO[CATEGORÍA],'FLUJO DE CAJA'!$B11)</f>
        <v>0</v>
      </c>
      <c r="M11" s="13">
        <f>+SUMIFS(REGISTRO[MONTO],REGISTRO[MES],M$7,REGISTRO[AÑO],M$6,REGISTRO[CATEGORÍA],'FLUJO DE CAJA'!$B11)</f>
        <v>0</v>
      </c>
      <c r="N11" s="13">
        <f>+SUMIFS(REGISTRO[MONTO],REGISTRO[MES],N$7,REGISTRO[AÑO],N$6,REGISTRO[CATEGORÍA],'FLUJO DE CAJA'!$B11)</f>
        <v>0</v>
      </c>
    </row>
    <row r="12" spans="2:14">
      <c r="B12" s="2" t="s">
        <v>44</v>
      </c>
      <c r="C12" s="1">
        <f>+SUM(C13:C15)</f>
        <v>5</v>
      </c>
      <c r="D12" s="1">
        <f t="shared" ref="D12:N12" si="2">+SUM(D13:D15)</f>
        <v>0</v>
      </c>
      <c r="E12" s="1">
        <f t="shared" si="2"/>
        <v>100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400</v>
      </c>
      <c r="K12" s="1">
        <f t="shared" si="2"/>
        <v>0</v>
      </c>
      <c r="L12" s="1">
        <f t="shared" si="2"/>
        <v>80</v>
      </c>
      <c r="M12" s="1">
        <f t="shared" si="2"/>
        <v>0</v>
      </c>
      <c r="N12" s="1">
        <f t="shared" si="2"/>
        <v>0</v>
      </c>
    </row>
    <row r="13" spans="2:14" s="11" customFormat="1">
      <c r="B13" s="12" t="s">
        <v>26</v>
      </c>
      <c r="C13" s="13">
        <f>+SUMIFS(REGISTRO[MONTO],REGISTRO[MES],C$7,REGISTRO[AÑO],C$6,REGISTRO[CATEGORÍA],'FLUJO DE CAJA'!$B13)</f>
        <v>5</v>
      </c>
      <c r="D13" s="13">
        <f>+SUMIFS(REGISTRO[MONTO],REGISTRO[MES],D$7,REGISTRO[AÑO],D$6,REGISTRO[CATEGORÍA],'FLUJO DE CAJA'!$B13)</f>
        <v>0</v>
      </c>
      <c r="E13" s="13">
        <f>+SUMIFS(REGISTRO[MONTO],REGISTRO[MES],E$7,REGISTRO[AÑO],E$6,REGISTRO[CATEGORÍA],'FLUJO DE CAJA'!$B13)</f>
        <v>0</v>
      </c>
      <c r="F13" s="13">
        <f>+SUMIFS(REGISTRO[MONTO],REGISTRO[MES],F$7,REGISTRO[AÑO],F$6,REGISTRO[CATEGORÍA],'FLUJO DE CAJA'!$B13)</f>
        <v>0</v>
      </c>
      <c r="G13" s="13">
        <f>+SUMIFS(REGISTRO[MONTO],REGISTRO[MES],G$7,REGISTRO[AÑO],G$6,REGISTRO[CATEGORÍA],'FLUJO DE CAJA'!$B13)</f>
        <v>0</v>
      </c>
      <c r="H13" s="13">
        <f>+SUMIFS(REGISTRO[MONTO],REGISTRO[MES],H$7,REGISTRO[AÑO],H$6,REGISTRO[CATEGORÍA],'FLUJO DE CAJA'!$B13)</f>
        <v>0</v>
      </c>
      <c r="I13" s="13">
        <f>+SUMIFS(REGISTRO[MONTO],REGISTRO[MES],I$7,REGISTRO[AÑO],I$6,REGISTRO[CATEGORÍA],'FLUJO DE CAJA'!$B13)</f>
        <v>0</v>
      </c>
      <c r="J13" s="13">
        <f>+SUMIFS(REGISTRO[MONTO],REGISTRO[MES],J$7,REGISTRO[AÑO],J$6,REGISTRO[CATEGORÍA],'FLUJO DE CAJA'!$B13)</f>
        <v>0</v>
      </c>
      <c r="K13" s="13">
        <f>+SUMIFS(REGISTRO[MONTO],REGISTRO[MES],K$7,REGISTRO[AÑO],K$6,REGISTRO[CATEGORÍA],'FLUJO DE CAJA'!$B13)</f>
        <v>0</v>
      </c>
      <c r="L13" s="13">
        <f>+SUMIFS(REGISTRO[MONTO],REGISTRO[MES],L$7,REGISTRO[AÑO],L$6,REGISTRO[CATEGORÍA],'FLUJO DE CAJA'!$B13)</f>
        <v>0</v>
      </c>
      <c r="M13" s="13">
        <f>+SUMIFS(REGISTRO[MONTO],REGISTRO[MES],M$7,REGISTRO[AÑO],M$6,REGISTRO[CATEGORÍA],'FLUJO DE CAJA'!$B13)</f>
        <v>0</v>
      </c>
      <c r="N13" s="13">
        <f>+SUMIFS(REGISTRO[MONTO],REGISTRO[MES],N$7,REGISTRO[AÑO],N$6,REGISTRO[CATEGORÍA],'FLUJO DE CAJA'!$B13)</f>
        <v>0</v>
      </c>
    </row>
    <row r="14" spans="2:14" s="11" customFormat="1">
      <c r="B14" s="12" t="s">
        <v>29</v>
      </c>
      <c r="C14" s="13">
        <f>+SUMIFS(REGISTRO[MONTO],REGISTRO[MES],C$7,REGISTRO[AÑO],C$6,REGISTRO[CATEGORÍA],'FLUJO DE CAJA'!$B14)</f>
        <v>0</v>
      </c>
      <c r="D14" s="13">
        <f>+SUMIFS(REGISTRO[MONTO],REGISTRO[MES],D$7,REGISTRO[AÑO],D$6,REGISTRO[CATEGORÍA],'FLUJO DE CAJA'!$B14)</f>
        <v>0</v>
      </c>
      <c r="E14" s="13">
        <f>+SUMIFS(REGISTRO[MONTO],REGISTRO[MES],E$7,REGISTRO[AÑO],E$6,REGISTRO[CATEGORÍA],'FLUJO DE CAJA'!$B14)</f>
        <v>100</v>
      </c>
      <c r="F14" s="13">
        <f>+SUMIFS(REGISTRO[MONTO],REGISTRO[MES],F$7,REGISTRO[AÑO],F$6,REGISTRO[CATEGORÍA],'FLUJO DE CAJA'!$B14)</f>
        <v>0</v>
      </c>
      <c r="G14" s="13">
        <f>+SUMIFS(REGISTRO[MONTO],REGISTRO[MES],G$7,REGISTRO[AÑO],G$6,REGISTRO[CATEGORÍA],'FLUJO DE CAJA'!$B14)</f>
        <v>0</v>
      </c>
      <c r="H14" s="13">
        <f>+SUMIFS(REGISTRO[MONTO],REGISTRO[MES],H$7,REGISTRO[AÑO],H$6,REGISTRO[CATEGORÍA],'FLUJO DE CAJA'!$B14)</f>
        <v>0</v>
      </c>
      <c r="I14" s="13">
        <f>+SUMIFS(REGISTRO[MONTO],REGISTRO[MES],I$7,REGISTRO[AÑO],I$6,REGISTRO[CATEGORÍA],'FLUJO DE CAJA'!$B14)</f>
        <v>0</v>
      </c>
      <c r="J14" s="13">
        <f>+SUMIFS(REGISTRO[MONTO],REGISTRO[MES],J$7,REGISTRO[AÑO],J$6,REGISTRO[CATEGORÍA],'FLUJO DE CAJA'!$B14)</f>
        <v>0</v>
      </c>
      <c r="K14" s="13">
        <f>+SUMIFS(REGISTRO[MONTO],REGISTRO[MES],K$7,REGISTRO[AÑO],K$6,REGISTRO[CATEGORÍA],'FLUJO DE CAJA'!$B14)</f>
        <v>0</v>
      </c>
      <c r="L14" s="13">
        <f>+SUMIFS(REGISTRO[MONTO],REGISTRO[MES],L$7,REGISTRO[AÑO],L$6,REGISTRO[CATEGORÍA],'FLUJO DE CAJA'!$B14)</f>
        <v>0</v>
      </c>
      <c r="M14" s="13">
        <f>+SUMIFS(REGISTRO[MONTO],REGISTRO[MES],M$7,REGISTRO[AÑO],M$6,REGISTRO[CATEGORÍA],'FLUJO DE CAJA'!$B14)</f>
        <v>0</v>
      </c>
      <c r="N14" s="13">
        <f>+SUMIFS(REGISTRO[MONTO],REGISTRO[MES],N$7,REGISTRO[AÑO],N$6,REGISTRO[CATEGORÍA],'FLUJO DE CAJA'!$B14)</f>
        <v>0</v>
      </c>
    </row>
    <row r="15" spans="2:14" s="11" customFormat="1">
      <c r="B15" s="12" t="s">
        <v>32</v>
      </c>
      <c r="C15" s="13">
        <f>+SUMIFS(REGISTRO[MONTO],REGISTRO[MES],C$7,REGISTRO[AÑO],C$6,REGISTRO[CATEGORÍA],'FLUJO DE CAJA'!$B15)</f>
        <v>0</v>
      </c>
      <c r="D15" s="13">
        <f>+SUMIFS(REGISTRO[MONTO],REGISTRO[MES],D$7,REGISTRO[AÑO],D$6,REGISTRO[CATEGORÍA],'FLUJO DE CAJA'!$B15)</f>
        <v>0</v>
      </c>
      <c r="E15" s="13">
        <f>+SUMIFS(REGISTRO[MONTO],REGISTRO[MES],E$7,REGISTRO[AÑO],E$6,REGISTRO[CATEGORÍA],'FLUJO DE CAJA'!$B15)</f>
        <v>0</v>
      </c>
      <c r="F15" s="13">
        <f>+SUMIFS(REGISTRO[MONTO],REGISTRO[MES],F$7,REGISTRO[AÑO],F$6,REGISTRO[CATEGORÍA],'FLUJO DE CAJA'!$B15)</f>
        <v>0</v>
      </c>
      <c r="G15" s="13">
        <f>+SUMIFS(REGISTRO[MONTO],REGISTRO[MES],G$7,REGISTRO[AÑO],G$6,REGISTRO[CATEGORÍA],'FLUJO DE CAJA'!$B15)</f>
        <v>0</v>
      </c>
      <c r="H15" s="13">
        <f>+SUMIFS(REGISTRO[MONTO],REGISTRO[MES],H$7,REGISTRO[AÑO],H$6,REGISTRO[CATEGORÍA],'FLUJO DE CAJA'!$B15)</f>
        <v>0</v>
      </c>
      <c r="I15" s="13">
        <f>+SUMIFS(REGISTRO[MONTO],REGISTRO[MES],I$7,REGISTRO[AÑO],I$6,REGISTRO[CATEGORÍA],'FLUJO DE CAJA'!$B15)</f>
        <v>0</v>
      </c>
      <c r="J15" s="13">
        <f>+SUMIFS(REGISTRO[MONTO],REGISTRO[MES],J$7,REGISTRO[AÑO],J$6,REGISTRO[CATEGORÍA],'FLUJO DE CAJA'!$B15)</f>
        <v>400</v>
      </c>
      <c r="K15" s="13">
        <f>+SUMIFS(REGISTRO[MONTO],REGISTRO[MES],K$7,REGISTRO[AÑO],K$6,REGISTRO[CATEGORÍA],'FLUJO DE CAJA'!$B15)</f>
        <v>0</v>
      </c>
      <c r="L15" s="13">
        <f>+SUMIFS(REGISTRO[MONTO],REGISTRO[MES],L$7,REGISTRO[AÑO],L$6,REGISTRO[CATEGORÍA],'FLUJO DE CAJA'!$B15)</f>
        <v>80</v>
      </c>
      <c r="M15" s="13">
        <f>+SUMIFS(REGISTRO[MONTO],REGISTRO[MES],M$7,REGISTRO[AÑO],M$6,REGISTRO[CATEGORÍA],'FLUJO DE CAJA'!$B15)</f>
        <v>0</v>
      </c>
      <c r="N15" s="13">
        <f>+SUMIFS(REGISTRO[MONTO],REGISTRO[MES],N$7,REGISTRO[AÑO],N$6,REGISTRO[CATEGORÍA],'FLUJO DE CAJA'!$B15)</f>
        <v>0</v>
      </c>
    </row>
    <row r="16" spans="2:14">
      <c r="B16" s="18" t="s">
        <v>45</v>
      </c>
      <c r="C16" s="19">
        <f>+C8+C9-C12</f>
        <v>1125</v>
      </c>
      <c r="D16" s="19">
        <f t="shared" ref="D16:N16" si="3">+D8+D9-D12</f>
        <v>1125</v>
      </c>
      <c r="E16" s="19">
        <f t="shared" si="3"/>
        <v>1025</v>
      </c>
      <c r="F16" s="19">
        <f t="shared" si="3"/>
        <v>1025</v>
      </c>
      <c r="G16" s="19">
        <f t="shared" si="3"/>
        <v>1025</v>
      </c>
      <c r="H16" s="19">
        <f t="shared" si="3"/>
        <v>1025</v>
      </c>
      <c r="I16" s="19">
        <f t="shared" si="3"/>
        <v>1025</v>
      </c>
      <c r="J16" s="19">
        <f t="shared" si="3"/>
        <v>625</v>
      </c>
      <c r="K16" s="19">
        <f t="shared" si="3"/>
        <v>625</v>
      </c>
      <c r="L16" s="19">
        <f t="shared" si="3"/>
        <v>545</v>
      </c>
      <c r="M16" s="19">
        <f t="shared" si="3"/>
        <v>545</v>
      </c>
      <c r="N16" s="19">
        <f t="shared" si="3"/>
        <v>545</v>
      </c>
    </row>
    <row r="17"/>
    <row r="18"/>
    <row r="19"/>
    <row r="20"/>
    <row r="21"/>
    <row r="22"/>
    <row r="23"/>
    <row r="24"/>
    <row r="25" ht="14.45" customHeight="1"/>
    <row r="26"/>
    <row r="27"/>
    <row r="28"/>
    <row r="29"/>
    <row r="49" spans="9:9" ht="14.45" customHeight="1"/>
    <row r="50" spans="9:9" ht="14.45" customHeight="1"/>
    <row r="57" spans="9:9" ht="15" hidden="1" customHeight="1"/>
    <row r="61" spans="9:9" ht="15" hidden="1" customHeight="1">
      <c r="I61" s="1"/>
    </row>
    <row r="62" spans="9:9" hidden="1">
      <c r="I62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Castillo</dc:creator>
  <cp:keywords/>
  <dc:description/>
  <cp:lastModifiedBy>Flavia Rojas</cp:lastModifiedBy>
  <cp:revision/>
  <dcterms:created xsi:type="dcterms:W3CDTF">2023-09-21T16:11:09Z</dcterms:created>
  <dcterms:modified xsi:type="dcterms:W3CDTF">2025-08-18T15:12:09Z</dcterms:modified>
  <cp:category/>
  <cp:contentStatus/>
</cp:coreProperties>
</file>